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74E7B2D5-B4B7-4B84-8EBF-322DB4E783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H15" i="5"/>
  <c r="G15" i="5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H7" i="5"/>
  <c r="G7" i="5"/>
  <c r="G6" i="5"/>
  <c r="H6" i="5" s="1"/>
  <c r="G5" i="5"/>
  <c r="H5" i="5" s="1"/>
  <c r="G4" i="5"/>
  <c r="H4" i="5" s="1"/>
  <c r="C1" i="5"/>
  <c r="B16" i="1" s="1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H19" i="4"/>
  <c r="G19" i="4"/>
  <c r="G18" i="4"/>
  <c r="H18" i="4" s="1"/>
  <c r="G17" i="4"/>
  <c r="H17" i="4" s="1"/>
  <c r="G16" i="4"/>
  <c r="H16" i="4" s="1"/>
  <c r="G15" i="4"/>
  <c r="H15" i="4" s="1"/>
  <c r="G14" i="4"/>
  <c r="H14" i="4" s="1"/>
  <c r="H13" i="4"/>
  <c r="G13" i="4"/>
  <c r="G12" i="4"/>
  <c r="H12" i="4" s="1"/>
  <c r="G11" i="4"/>
  <c r="H11" i="4" s="1"/>
  <c r="G10" i="4"/>
  <c r="H10" i="4" s="1"/>
  <c r="G9" i="4"/>
  <c r="H9" i="4" s="1"/>
  <c r="G8" i="4"/>
  <c r="H8" i="4" s="1"/>
  <c r="H7" i="4"/>
  <c r="G7" i="4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H15" i="3"/>
  <c r="G15" i="3"/>
  <c r="H14" i="3"/>
  <c r="G14" i="3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3" i="1" s="1"/>
  <c r="B1" i="2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H15" i="2" s="1"/>
  <c r="G14" i="2"/>
  <c r="G13" i="2"/>
  <c r="H13" i="2" s="1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4" i="2"/>
  <c r="C13" i="1"/>
  <c r="H1" i="2" l="1"/>
  <c r="G1" i="4"/>
  <c r="D15" i="1" s="1"/>
  <c r="C15" i="1"/>
  <c r="G1" i="3"/>
  <c r="D14" i="1" s="1"/>
  <c r="C14" i="1"/>
  <c r="H1" i="4"/>
  <c r="G1" i="5"/>
  <c r="D16" i="1" s="1"/>
  <c r="C16" i="1"/>
  <c r="H1" i="5"/>
  <c r="H1" i="3"/>
  <c r="C9" i="1"/>
  <c r="A9" i="1"/>
  <c r="E9" i="1" l="1"/>
  <c r="G1" i="2"/>
  <c r="D13" i="1" s="1"/>
</calcChain>
</file>

<file path=xl/sharedStrings.xml><?xml version="1.0" encoding="utf-8"?>
<sst xmlns="http://schemas.openxmlformats.org/spreadsheetml/2006/main" count="60" uniqueCount="36">
  <si>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</si>
  <si>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</si>
  <si>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</si>
  <si>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</si>
  <si>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</si>
  <si>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</si>
  <si>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</si>
  <si>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</si>
  <si>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</si>
  <si>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</si>
  <si>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</si>
  <si>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</si>
  <si>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</si>
  <si>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</si>
  <si>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</si>
  <si>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</si>
  <si>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</si>
  <si>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</si>
  <si>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</si>
  <si>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</si>
  <si>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</si>
  <si>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</si>
  <si>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9/PA del 17/02/2023</t>
  </si>
  <si>
    <t>230115135 del 02/01/2023</t>
  </si>
  <si>
    <t>7/PA del 10/01/2023</t>
  </si>
  <si>
    <t>27 del 10/02/2023</t>
  </si>
  <si>
    <t>FVED214 del 27/01/2023</t>
  </si>
  <si>
    <t>14 del 02/02/2023</t>
  </si>
  <si>
    <t>88 del 16/02/2023</t>
  </si>
  <si>
    <t>8U00009591 del 12/01/2023</t>
  </si>
  <si>
    <t>8U00011375 del 12/01/2023</t>
  </si>
  <si>
    <t>22008309 del 31/10/2022</t>
  </si>
  <si>
    <t>FPA 33/22 del 14/12/2022</t>
  </si>
  <si>
    <t>FATTPA 22_22 del 20/12/2022</t>
  </si>
  <si>
    <t>FATTPA 1_23 del 16/01/2023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</si>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</sst>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B1" sqref="B1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2023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13</v>
      </c>
      <c r="B9" s="35"/>
      <c r="C9" s="34">
        <f>SUM(C13:C16)</f>
        <v>11192.279999999999</v>
      </c>
      <c r="D9" s="35"/>
      <c r="E9" s="40">
        <f>('Trimestre 1'!H1+'Trimestre 2'!H1+'Trimestre 3'!H1+'Trimestre 4'!H1)/C9</f>
        <v>18.357376691791128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13</v>
      </c>
      <c r="C13" s="29">
        <f>'Trimestre 1'!B1</f>
        <v>11192.279999999999</v>
      </c>
      <c r="D13" s="29">
        <f>'Trimestre 1'!G1</f>
        <v>18.357376691791128</v>
      </c>
      <c r="E13" s="29">
        <v>79250.259999999995</v>
      </c>
      <c r="F13" s="33" t="s">
        <v>35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0</v>
      </c>
      <c r="C14" s="29">
        <f>'Trimestre 2'!B1</f>
        <v>0</v>
      </c>
      <c r="D14" s="29">
        <f>'Trimestre 2'!G1</f>
        <v>0</v>
      </c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0</v>
      </c>
      <c r="C15" s="29">
        <f>'Trimestre 3'!B1</f>
        <v>0</v>
      </c>
      <c r="D15" s="29">
        <f>'Trimestre 3'!G1</f>
        <v>0</v>
      </c>
      <c r="E15" s="29"/>
      <c r="F15" s="33"/>
    </row>
    <row r="16" spans="1:11" ht="21.75" customHeight="1" x14ac:dyDescent="0.25">
      <c r="A16" s="28" t="s">
        <v>16</v>
      </c>
      <c r="B16" s="17">
        <f>'Trimestre 4'!C1</f>
        <v>0</v>
      </c>
      <c r="C16" s="29">
        <f>'Trimestre 4'!B1</f>
        <v>0</v>
      </c>
      <c r="D16" s="29">
        <f>'Trimestre 4'!G1</f>
        <v>0</v>
      </c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11192.279999999999</v>
      </c>
      <c r="C1">
        <f>COUNTA(A4:A353)</f>
        <v>13</v>
      </c>
      <c r="G1" s="16">
        <f>IF(B1&lt;&gt;0,H1/B1,0)</f>
        <v>18.357376691791128</v>
      </c>
      <c r="H1" s="15">
        <f>SUM(H4:H353)</f>
        <v>205460.9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290.7</v>
      </c>
      <c r="C4" s="13">
        <v>45008</v>
      </c>
      <c r="D4" s="13">
        <v>44986</v>
      </c>
      <c r="E4" s="13"/>
      <c r="F4" s="13"/>
      <c r="G4" s="1">
        <f>D4-C4-(F4-E4)</f>
        <v>-22</v>
      </c>
      <c r="H4" s="12">
        <f>B4*G4</f>
        <v>-6395.4</v>
      </c>
    </row>
    <row r="5" spans="1:8" x14ac:dyDescent="0.25">
      <c r="A5" s="19" t="s">
        <v>23</v>
      </c>
      <c r="B5" s="12">
        <v>79.900000000000006</v>
      </c>
      <c r="C5" s="13">
        <v>44965</v>
      </c>
      <c r="D5" s="13">
        <v>44986</v>
      </c>
      <c r="E5" s="13"/>
      <c r="F5" s="13"/>
      <c r="G5" s="1">
        <f t="shared" ref="G5:G68" si="0">D5-C5-(F5-E5)</f>
        <v>21</v>
      </c>
      <c r="H5" s="12">
        <f t="shared" ref="H5:H68" si="1">B5*G5</f>
        <v>1677.9</v>
      </c>
    </row>
    <row r="6" spans="1:8" x14ac:dyDescent="0.25">
      <c r="A6" s="19" t="s">
        <v>24</v>
      </c>
      <c r="B6" s="12">
        <v>4000</v>
      </c>
      <c r="C6" s="13">
        <v>44976</v>
      </c>
      <c r="D6" s="13">
        <v>44986</v>
      </c>
      <c r="E6" s="13"/>
      <c r="F6" s="13"/>
      <c r="G6" s="1">
        <f t="shared" si="0"/>
        <v>10</v>
      </c>
      <c r="H6" s="12">
        <f t="shared" si="1"/>
        <v>40000</v>
      </c>
    </row>
    <row r="7" spans="1:8" x14ac:dyDescent="0.25">
      <c r="A7" s="19" t="s">
        <v>25</v>
      </c>
      <c r="B7" s="12">
        <v>365</v>
      </c>
      <c r="C7" s="13">
        <v>45001</v>
      </c>
      <c r="D7" s="13">
        <v>44986</v>
      </c>
      <c r="E7" s="13"/>
      <c r="F7" s="13"/>
      <c r="G7" s="1">
        <f t="shared" si="0"/>
        <v>-15</v>
      </c>
      <c r="H7" s="12">
        <f t="shared" si="1"/>
        <v>-5475</v>
      </c>
    </row>
    <row r="8" spans="1:8" x14ac:dyDescent="0.25">
      <c r="A8" s="19" t="s">
        <v>26</v>
      </c>
      <c r="B8" s="12">
        <v>96.2</v>
      </c>
      <c r="C8" s="13">
        <v>44994</v>
      </c>
      <c r="D8" s="13">
        <v>44986</v>
      </c>
      <c r="E8" s="13"/>
      <c r="F8" s="13"/>
      <c r="G8" s="1">
        <f t="shared" si="0"/>
        <v>-8</v>
      </c>
      <c r="H8" s="12">
        <f t="shared" si="1"/>
        <v>-769.6</v>
      </c>
    </row>
    <row r="9" spans="1:8" x14ac:dyDescent="0.25">
      <c r="A9" s="19" t="s">
        <v>27</v>
      </c>
      <c r="B9" s="12">
        <v>331.15</v>
      </c>
      <c r="C9" s="13">
        <v>44994</v>
      </c>
      <c r="D9" s="13">
        <v>44986</v>
      </c>
      <c r="E9" s="13"/>
      <c r="F9" s="13"/>
      <c r="G9" s="1">
        <f t="shared" si="0"/>
        <v>-8</v>
      </c>
      <c r="H9" s="12">
        <f t="shared" si="1"/>
        <v>-2649.2</v>
      </c>
    </row>
    <row r="10" spans="1:8" x14ac:dyDescent="0.25">
      <c r="A10" s="19" t="s">
        <v>28</v>
      </c>
      <c r="B10" s="12">
        <v>570</v>
      </c>
      <c r="C10" s="13">
        <v>45004</v>
      </c>
      <c r="D10" s="13">
        <v>44986</v>
      </c>
      <c r="E10" s="13"/>
      <c r="F10" s="13"/>
      <c r="G10" s="1">
        <f t="shared" si="0"/>
        <v>-18</v>
      </c>
      <c r="H10" s="12">
        <f t="shared" si="1"/>
        <v>-10260</v>
      </c>
    </row>
    <row r="11" spans="1:8" x14ac:dyDescent="0.25">
      <c r="A11" s="19" t="s">
        <v>29</v>
      </c>
      <c r="B11" s="12">
        <v>322.39999999999998</v>
      </c>
      <c r="C11" s="13">
        <v>44976</v>
      </c>
      <c r="D11" s="13">
        <v>44986</v>
      </c>
      <c r="E11" s="13"/>
      <c r="F11" s="13"/>
      <c r="G11" s="1">
        <f t="shared" si="0"/>
        <v>10</v>
      </c>
      <c r="H11" s="12">
        <f t="shared" si="1"/>
        <v>3224</v>
      </c>
    </row>
    <row r="12" spans="1:8" x14ac:dyDescent="0.25">
      <c r="A12" s="19" t="s">
        <v>30</v>
      </c>
      <c r="B12" s="12">
        <v>100</v>
      </c>
      <c r="C12" s="13">
        <v>44976</v>
      </c>
      <c r="D12" s="13">
        <v>44986</v>
      </c>
      <c r="E12" s="13"/>
      <c r="F12" s="13"/>
      <c r="G12" s="1">
        <f t="shared" si="0"/>
        <v>10</v>
      </c>
      <c r="H12" s="12">
        <f t="shared" si="1"/>
        <v>1000</v>
      </c>
    </row>
    <row r="13" spans="1:8" x14ac:dyDescent="0.25">
      <c r="A13" s="19" t="s">
        <v>31</v>
      </c>
      <c r="B13" s="12">
        <v>35.11</v>
      </c>
      <c r="C13" s="13">
        <v>44912</v>
      </c>
      <c r="D13" s="13">
        <v>44986</v>
      </c>
      <c r="E13" s="13"/>
      <c r="F13" s="13"/>
      <c r="G13" s="1">
        <f t="shared" si="0"/>
        <v>74</v>
      </c>
      <c r="H13" s="12">
        <f t="shared" si="1"/>
        <v>2598.14</v>
      </c>
    </row>
    <row r="14" spans="1:8" x14ac:dyDescent="0.25">
      <c r="A14" s="19" t="s">
        <v>32</v>
      </c>
      <c r="B14" s="12">
        <v>2900</v>
      </c>
      <c r="C14" s="13">
        <v>44945</v>
      </c>
      <c r="D14" s="13">
        <v>44986</v>
      </c>
      <c r="E14" s="13"/>
      <c r="F14" s="13"/>
      <c r="G14" s="1">
        <f t="shared" si="0"/>
        <v>41</v>
      </c>
      <c r="H14" s="12">
        <f t="shared" si="1"/>
        <v>118900</v>
      </c>
    </row>
    <row r="15" spans="1:8" x14ac:dyDescent="0.25">
      <c r="A15" s="19" t="s">
        <v>33</v>
      </c>
      <c r="B15" s="12">
        <v>1851.82</v>
      </c>
      <c r="C15" s="13">
        <v>44953</v>
      </c>
      <c r="D15" s="13">
        <v>44986</v>
      </c>
      <c r="E15" s="13"/>
      <c r="F15" s="13"/>
      <c r="G15" s="1">
        <f t="shared" si="0"/>
        <v>33</v>
      </c>
      <c r="H15" s="12">
        <f t="shared" si="1"/>
        <v>61110.06</v>
      </c>
    </row>
    <row r="16" spans="1:8" x14ac:dyDescent="0.25">
      <c r="A16" s="19" t="s">
        <v>34</v>
      </c>
      <c r="B16" s="12">
        <v>250</v>
      </c>
      <c r="C16" s="13">
        <v>44976</v>
      </c>
      <c r="D16" s="13">
        <v>44986</v>
      </c>
      <c r="E16" s="13"/>
      <c r="F16" s="13"/>
      <c r="G16" s="1">
        <f t="shared" si="0"/>
        <v>10</v>
      </c>
      <c r="H16" s="12">
        <f t="shared" si="1"/>
        <v>2500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0</v>
      </c>
      <c r="C1">
        <f>COUNTA(A4:A353)</f>
        <v>0</v>
      </c>
      <c r="G1" s="16">
        <f>IF(B1&lt;&gt;0,H1/B1,0)</f>
        <v>0</v>
      </c>
      <c r="H1" s="15">
        <f>SUM(H4:H353)</f>
        <v>0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/>
      <c r="B4" s="12"/>
      <c r="C4" s="13"/>
      <c r="D4" s="13"/>
      <c r="E4" s="13"/>
      <c r="F4" s="13"/>
      <c r="G4" s="1">
        <f>D4-C4-(F4-E4)</f>
        <v>0</v>
      </c>
      <c r="H4" s="12">
        <f>B4*G4</f>
        <v>0</v>
      </c>
    </row>
    <row r="5" spans="1:8" x14ac:dyDescent="0.25">
      <c r="A5" s="19"/>
      <c r="B5" s="12"/>
      <c r="C5" s="13"/>
      <c r="D5" s="13"/>
      <c r="E5" s="13"/>
      <c r="F5" s="13"/>
      <c r="G5" s="1">
        <f t="shared" ref="G5:G68" si="0">D5-C5-(F5-E5)</f>
        <v>0</v>
      </c>
      <c r="H5" s="12">
        <f t="shared" ref="H5:H68" si="1">B5*G5</f>
        <v>0</v>
      </c>
    </row>
    <row r="6" spans="1:8" x14ac:dyDescent="0.25">
      <c r="A6" s="19"/>
      <c r="B6" s="12"/>
      <c r="C6" s="13"/>
      <c r="D6" s="13"/>
      <c r="E6" s="13"/>
      <c r="F6" s="13"/>
      <c r="G6" s="1">
        <f t="shared" si="0"/>
        <v>0</v>
      </c>
      <c r="H6" s="12">
        <f t="shared" si="1"/>
        <v>0</v>
      </c>
    </row>
    <row r="7" spans="1:8" x14ac:dyDescent="0.25">
      <c r="A7" s="19"/>
      <c r="B7" s="12"/>
      <c r="C7" s="13"/>
      <c r="D7" s="13"/>
      <c r="E7" s="13"/>
      <c r="F7" s="13"/>
      <c r="G7" s="1">
        <f t="shared" si="0"/>
        <v>0</v>
      </c>
      <c r="H7" s="12">
        <f t="shared" si="1"/>
        <v>0</v>
      </c>
    </row>
    <row r="8" spans="1:8" x14ac:dyDescent="0.25">
      <c r="A8" s="19"/>
      <c r="B8" s="12"/>
      <c r="C8" s="13"/>
      <c r="D8" s="13"/>
      <c r="E8" s="13"/>
      <c r="F8" s="13"/>
      <c r="G8" s="1">
        <f t="shared" si="0"/>
        <v>0</v>
      </c>
      <c r="H8" s="12">
        <f t="shared" si="1"/>
        <v>0</v>
      </c>
    </row>
    <row r="9" spans="1:8" x14ac:dyDescent="0.25">
      <c r="A9" s="19"/>
      <c r="B9" s="12"/>
      <c r="C9" s="13"/>
      <c r="D9" s="13"/>
      <c r="E9" s="13"/>
      <c r="F9" s="13"/>
      <c r="G9" s="1">
        <f t="shared" si="0"/>
        <v>0</v>
      </c>
      <c r="H9" s="12">
        <f t="shared" si="1"/>
        <v>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2023-04-29T10:13:30Z</dcterms:modified>
</cp:coreProperties>
</file>