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G26"/>
  <c r="H26"/>
  <c r="G25"/>
  <c r="H25"/>
  <c r="G24"/>
  <c r="H24"/>
  <c r="G23"/>
  <c r="H23"/>
  <c r="G22"/>
  <c r="H22"/>
  <c r="G21"/>
  <c r="H21"/>
  <c r="G20"/>
  <c r="H20"/>
  <c r="G19"/>
  <c r="H19"/>
  <c r="H18"/>
  <c r="G18"/>
  <c r="G17"/>
  <c r="H17"/>
  <c r="G16"/>
  <c r="H16"/>
  <c r="G15"/>
  <c r="H15"/>
  <c r="G14"/>
  <c r="H14"/>
  <c r="G13"/>
  <c r="H13"/>
  <c r="H12"/>
  <c r="G12"/>
  <c r="G11"/>
  <c r="H11"/>
  <c r="H10"/>
  <c r="G10"/>
  <c r="G9"/>
  <c r="H9"/>
  <c r="G8"/>
  <c r="H8"/>
  <c r="G7"/>
  <c r="H7"/>
  <c r="H6"/>
  <c r="G6"/>
  <c r="G5"/>
  <c r="H5"/>
  <c r="H4"/>
  <c r="G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G24"/>
  <c r="H24"/>
  <c r="G23"/>
  <c r="H23"/>
  <c r="H22"/>
  <c r="G22"/>
  <c r="G21"/>
  <c r="H21"/>
  <c r="G20"/>
  <c r="H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H25"/>
  <c r="G24"/>
  <c r="H24"/>
  <c r="G23"/>
  <c r="H23"/>
  <c r="G22"/>
  <c r="G21"/>
  <c r="G20"/>
  <c r="H20"/>
  <c r="G19"/>
  <c r="H19"/>
  <c r="G18"/>
  <c r="G17"/>
  <c r="G16"/>
  <c r="H16"/>
  <c r="G15"/>
  <c r="G14"/>
  <c r="G13"/>
  <c r="G12"/>
  <c r="H12"/>
  <c r="G11"/>
  <c r="G10"/>
  <c r="G9"/>
  <c r="H9"/>
  <c r="G8"/>
  <c r="H8"/>
  <c r="G7"/>
  <c r="H7"/>
  <c r="G6"/>
  <c r="H6"/>
  <c r="G5"/>
  <c r="H5"/>
  <c r="G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2"/>
  <c r="H21"/>
  <c r="H18"/>
  <c r="H17"/>
  <c r="H15"/>
  <c r="H14"/>
  <c r="H13"/>
  <c r="H11"/>
  <c r="H10"/>
  <c r="H4"/>
  <c r="A10" i="1"/>
  <c r="C1" i="2"/>
  <c r="B16" i="1"/>
  <c r="B1" i="2"/>
  <c r="C16" i="1"/>
  <c r="C10" s="1"/>
  <c r="H1" i="5"/>
  <c r="G1"/>
  <c r="H1" i="4"/>
  <c r="G1"/>
  <c r="H1" i="3"/>
  <c r="G1"/>
  <c r="H1" i="2"/>
  <c r="G1"/>
  <c r="E16" i="1"/>
</calcChain>
</file>

<file path=xl/sharedStrings.xml><?xml version="1.0" encoding="utf-8"?>
<sst xmlns="http://schemas.openxmlformats.org/spreadsheetml/2006/main" count="130" uniqueCount="106">
  <si>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</si>
  <si>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</si>
  <si>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</si>
  <si>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</si>
  <si>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</si>
  <si>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</si>
  <si>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</si>
  <si>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</si>
  <si>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</si>
  <si>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</si>
  <si>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</si>
  <si>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</si>
  <si>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</si>
  <si>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</si>
  <si>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</si>
  <si>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</si>
  <si>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</si>
  <si>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</si>
  <si>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</si>
  <si>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</si>
  <si>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</si>
  <si>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</si>
  <si>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87 del 13/01/2018</t>
  </si>
  <si>
    <t>8U00008000 del 09/01/2018</t>
  </si>
  <si>
    <t>8U00008639 del 09/01/2018</t>
  </si>
  <si>
    <t>8/PA del 06/01/2018</t>
  </si>
  <si>
    <t>21/E del 21/12/2017</t>
  </si>
  <si>
    <t>123/2017PA del 29/12/2017</t>
  </si>
  <si>
    <t>17009918 del 31/12/2017</t>
  </si>
  <si>
    <t>23/ PA del 11/12/2017</t>
  </si>
  <si>
    <t>88 del 08/02/2018</t>
  </si>
  <si>
    <t>11/PA del 07/02/2018</t>
  </si>
  <si>
    <t>10/P.A. del 12/02/2018</t>
  </si>
  <si>
    <t>18/2018PA del 12/02/2018</t>
  </si>
  <si>
    <t>V1/007249 del 23/01/2018</t>
  </si>
  <si>
    <t>PA78 del 27/07/2016</t>
  </si>
  <si>
    <t>4/PA del 15/03/2018</t>
  </si>
  <si>
    <t>1/PA del 09/02/2018</t>
  </si>
  <si>
    <t>90 del 17/03/2018</t>
  </si>
  <si>
    <t>267 / A del 20/02/2018</t>
  </si>
  <si>
    <t>30/PA del 03/03/2018</t>
  </si>
  <si>
    <t>10/ PA del 14/03/2018</t>
  </si>
  <si>
    <t>000000001348 del 08/03/2018</t>
  </si>
  <si>
    <t>8U00050567 del 08/03/2018</t>
  </si>
  <si>
    <t>8U00050832 del 08/03/2018</t>
  </si>
  <si>
    <t>8718092465 del 19/03/2018</t>
  </si>
  <si>
    <t>93 del 13/04/2018</t>
  </si>
  <si>
    <t>100 del 26/04/2018</t>
  </si>
  <si>
    <t>26/P.A. del 14/05/2018</t>
  </si>
  <si>
    <t>33P del 02/03/2018</t>
  </si>
  <si>
    <t>8U00098653 del 09/05/2018</t>
  </si>
  <si>
    <t>8U00099195 del 09/05/2018</t>
  </si>
  <si>
    <t>6/PA del 11/05/2018</t>
  </si>
  <si>
    <t>5 del 14/05/2018</t>
  </si>
  <si>
    <t>19 del 04/06/2018</t>
  </si>
  <si>
    <t>23 del 19/06/2018</t>
  </si>
  <si>
    <t>8718149361 del 09/05/2018</t>
  </si>
  <si>
    <t>17 del 10/04/2018</t>
  </si>
  <si>
    <t>01/PA del 11/04/2018</t>
  </si>
  <si>
    <t>44/2018PA del 18/05/2018</t>
  </si>
  <si>
    <t>47/2018PA del 22/05/2018</t>
  </si>
  <si>
    <t>8718109730 del 06/04/2018</t>
  </si>
  <si>
    <t>63/PA/2018 del 08/06/2018</t>
  </si>
  <si>
    <t>V2/550012 del 30/05/2018</t>
  </si>
  <si>
    <t>8718192523 del 06/06/2018</t>
  </si>
  <si>
    <t>17/PA del 25/06/2018</t>
  </si>
  <si>
    <t>19/PA del 18/07/2018</t>
  </si>
  <si>
    <t>66/2018PA del 05/07/2018</t>
  </si>
  <si>
    <t>65/2018PA del 05/07/2018</t>
  </si>
  <si>
    <t>8U00146327 del 09/07/2018</t>
  </si>
  <si>
    <t>8U00145204 del 09/07/2018</t>
  </si>
  <si>
    <t>67/2018/PA del 11/07/2018</t>
  </si>
  <si>
    <t>2/PA 2018 del 06/08/2018</t>
  </si>
  <si>
    <t>8718224779 del 10/07/2018</t>
  </si>
  <si>
    <t>8718261166 del 01/08/2018</t>
  </si>
  <si>
    <t>47/P.A. del 11/07/2018</t>
  </si>
  <si>
    <t>77P del 31/05/2018</t>
  </si>
  <si>
    <t>21/E del 07/07/2018</t>
  </si>
  <si>
    <t>70/2018PA del 13/07/2018</t>
  </si>
  <si>
    <t>46P del 28/02/2018</t>
  </si>
  <si>
    <t>45P del 28/02/2018</t>
  </si>
  <si>
    <t>44P del 28/02/2018</t>
  </si>
  <si>
    <t>20001110 del 02/07/2018</t>
  </si>
  <si>
    <t>8718293668 del 03/09/2018</t>
  </si>
  <si>
    <t>8U00192774 del 10/09/2018</t>
  </si>
  <si>
    <t>8U00193376 del 10/09/2018</t>
  </si>
  <si>
    <t>86/2018PA del 28/09/2018</t>
  </si>
  <si>
    <t>8U00236825 del 09/11/2018</t>
  </si>
  <si>
    <t>8U00237656 del 09/11/2018</t>
  </si>
  <si>
    <t>115/PA del 12/10/2018</t>
  </si>
  <si>
    <t>237 del 23/10/2018</t>
  </si>
  <si>
    <t>33/E del 29/10/2018</t>
  </si>
  <si>
    <t>153P del 24/11/2018</t>
  </si>
  <si>
    <t>154P del 24/11/2018</t>
  </si>
  <si>
    <t>12/PA del 05/12/2018</t>
  </si>
  <si>
    <t>8718364935 del 05/11/2018</t>
  </si>
  <si>
    <t>V2/610031 del 21/11/2018</t>
  </si>
  <si>
    <t>8718403358 del 03/12/2018</t>
  </si>
  <si>
    <t>68/P.A. del 14/11/2018</t>
  </si>
  <si>
    <t>108/2018PA del 23/11/2018</t>
  </si>
  <si>
    <t>90/PA del 11/12/2018</t>
  </si>
  <si>
    <t>109/2018PA del 23/11/2018</t>
  </si>
  <si>
    <t>FATTPA 13_18 del 28/11/2018</t>
  </si>
  <si>
    <t>FATTPA 31_18 del 06/12/2018</t>
  </si>
  <si>
    <t>296 del 06/12/2018</t>
  </si>
  <si>
    <t>114/2018PA del 10/12/2018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</si>
</sst>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4" sqref="G14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2018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24</v>
      </c>
      <c r="B10" s="37"/>
      <c r="C10" s="50">
        <f>SUM(C16:D19)</f>
        <v>49545.64</v>
      </c>
      <c r="D10" s="37"/>
      <c r="E10" s="38">
        <v>-16.55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24</v>
      </c>
      <c r="C16" s="51">
        <f>'Trimestre 1'!B1</f>
        <v>49545.64</v>
      </c>
      <c r="D16" s="52"/>
      <c r="E16" s="51">
        <f>'Trimestre 1'!G1</f>
        <v>-16.545773351600666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/>
      <c r="C17" s="51"/>
      <c r="D17" s="52"/>
      <c r="E17" s="51"/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/>
      <c r="C18" s="51"/>
      <c r="D18" s="52"/>
      <c r="E18" s="51"/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49545.64</v>
      </c>
      <c r="C1">
        <f>COUNTA(A4:A203)</f>
        <v>24</v>
      </c>
      <c r="G1" s="20">
        <f>IF(B1&lt;&gt;0,H1/B1,0)</f>
        <v>-16.545773351600666</v>
      </c>
      <c r="H1" s="19">
        <f>SUM(H4:H195)</f>
        <v>-819770.92999999993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5206</v>
      </c>
      <c r="C4" s="17">
        <v>43148</v>
      </c>
      <c r="D4" s="17">
        <v>43123</v>
      </c>
      <c r="E4" s="17"/>
      <c r="F4" s="17"/>
      <c r="G4" s="1">
        <f>D4-C4-(F4-E4)</f>
        <v>-25</v>
      </c>
      <c r="H4" s="16">
        <f>B4*G4</f>
        <v>-130150</v>
      </c>
    </row>
    <row r="5" spans="1:8">
      <c r="A5" s="28" t="s">
        <v>23</v>
      </c>
      <c r="B5" s="16">
        <v>85.1</v>
      </c>
      <c r="C5" s="17">
        <v>43148</v>
      </c>
      <c r="D5" s="17">
        <v>43130</v>
      </c>
      <c r="E5" s="17"/>
      <c r="F5" s="17"/>
      <c r="G5" s="1">
        <f t="shared" ref="G5:G68" si="0">D5-C5-(F5-E5)</f>
        <v>-18</v>
      </c>
      <c r="H5" s="16">
        <f t="shared" ref="H5:H68" si="1">B5*G5</f>
        <v>-1531.8</v>
      </c>
    </row>
    <row r="6" spans="1:8">
      <c r="A6" s="28" t="s">
        <v>24</v>
      </c>
      <c r="B6" s="16">
        <v>19.34</v>
      </c>
      <c r="C6" s="17">
        <v>43148</v>
      </c>
      <c r="D6" s="17">
        <v>43130</v>
      </c>
      <c r="E6" s="17"/>
      <c r="F6" s="17"/>
      <c r="G6" s="1">
        <f t="shared" si="0"/>
        <v>-18</v>
      </c>
      <c r="H6" s="16">
        <f t="shared" si="1"/>
        <v>-348.12</v>
      </c>
    </row>
    <row r="7" spans="1:8">
      <c r="A7" s="28" t="s">
        <v>25</v>
      </c>
      <c r="B7" s="16">
        <v>268.18</v>
      </c>
      <c r="C7" s="17">
        <v>43139</v>
      </c>
      <c r="D7" s="17">
        <v>43130</v>
      </c>
      <c r="E7" s="17"/>
      <c r="F7" s="17"/>
      <c r="G7" s="1">
        <f t="shared" si="0"/>
        <v>-9</v>
      </c>
      <c r="H7" s="16">
        <f t="shared" si="1"/>
        <v>-2413.62</v>
      </c>
    </row>
    <row r="8" spans="1:8">
      <c r="A8" s="28" t="s">
        <v>26</v>
      </c>
      <c r="B8" s="16">
        <v>709.85</v>
      </c>
      <c r="C8" s="17">
        <v>43120</v>
      </c>
      <c r="D8" s="17">
        <v>43130</v>
      </c>
      <c r="E8" s="17"/>
      <c r="F8" s="17"/>
      <c r="G8" s="1">
        <f t="shared" si="0"/>
        <v>10</v>
      </c>
      <c r="H8" s="16">
        <f t="shared" si="1"/>
        <v>7098.5</v>
      </c>
    </row>
    <row r="9" spans="1:8">
      <c r="A9" s="28" t="s">
        <v>27</v>
      </c>
      <c r="B9" s="16">
        <v>783</v>
      </c>
      <c r="C9" s="17">
        <v>43139</v>
      </c>
      <c r="D9" s="17">
        <v>43130</v>
      </c>
      <c r="E9" s="17"/>
      <c r="F9" s="17"/>
      <c r="G9" s="1">
        <f t="shared" si="0"/>
        <v>-9</v>
      </c>
      <c r="H9" s="16">
        <f t="shared" si="1"/>
        <v>-7047</v>
      </c>
    </row>
    <row r="10" spans="1:8">
      <c r="A10" s="28" t="s">
        <v>28</v>
      </c>
      <c r="B10" s="16">
        <v>91.64</v>
      </c>
      <c r="C10" s="17">
        <v>43136</v>
      </c>
      <c r="D10" s="17">
        <v>43130</v>
      </c>
      <c r="E10" s="17"/>
      <c r="F10" s="17"/>
      <c r="G10" s="1">
        <f t="shared" si="0"/>
        <v>-6</v>
      </c>
      <c r="H10" s="16">
        <f t="shared" si="1"/>
        <v>-549.84</v>
      </c>
    </row>
    <row r="11" spans="1:8">
      <c r="A11" s="28" t="s">
        <v>29</v>
      </c>
      <c r="B11" s="16">
        <v>581.82000000000005</v>
      </c>
      <c r="C11" s="17">
        <v>43161</v>
      </c>
      <c r="D11" s="17">
        <v>43144</v>
      </c>
      <c r="E11" s="17"/>
      <c r="F11" s="17"/>
      <c r="G11" s="1">
        <f t="shared" si="0"/>
        <v>-17</v>
      </c>
      <c r="H11" s="16">
        <f t="shared" si="1"/>
        <v>-9890.94</v>
      </c>
    </row>
    <row r="12" spans="1:8">
      <c r="A12" s="28" t="s">
        <v>30</v>
      </c>
      <c r="B12" s="16">
        <v>15266.5</v>
      </c>
      <c r="C12" s="17">
        <v>43181</v>
      </c>
      <c r="D12" s="17">
        <v>43158</v>
      </c>
      <c r="E12" s="17"/>
      <c r="F12" s="17"/>
      <c r="G12" s="1">
        <f t="shared" si="0"/>
        <v>-23</v>
      </c>
      <c r="H12" s="16">
        <f t="shared" si="1"/>
        <v>-351129.5</v>
      </c>
    </row>
    <row r="13" spans="1:8">
      <c r="A13" s="28" t="s">
        <v>31</v>
      </c>
      <c r="B13" s="16">
        <v>552.1</v>
      </c>
      <c r="C13" s="17">
        <v>43181</v>
      </c>
      <c r="D13" s="17">
        <v>43158</v>
      </c>
      <c r="E13" s="17"/>
      <c r="F13" s="17"/>
      <c r="G13" s="1">
        <f t="shared" si="0"/>
        <v>-23</v>
      </c>
      <c r="H13" s="16">
        <f t="shared" si="1"/>
        <v>-12698.300000000001</v>
      </c>
    </row>
    <row r="14" spans="1:8">
      <c r="A14" s="28" t="s">
        <v>32</v>
      </c>
      <c r="B14" s="16">
        <v>435.5</v>
      </c>
      <c r="C14" s="17">
        <v>43181</v>
      </c>
      <c r="D14" s="17">
        <v>43158</v>
      </c>
      <c r="E14" s="17"/>
      <c r="F14" s="17"/>
      <c r="G14" s="1">
        <f t="shared" si="0"/>
        <v>-23</v>
      </c>
      <c r="H14" s="16">
        <f t="shared" si="1"/>
        <v>-10016.5</v>
      </c>
    </row>
    <row r="15" spans="1:8">
      <c r="A15" s="28" t="s">
        <v>33</v>
      </c>
      <c r="B15" s="16">
        <v>316</v>
      </c>
      <c r="C15" s="17">
        <v>43181</v>
      </c>
      <c r="D15" s="17">
        <v>43158</v>
      </c>
      <c r="E15" s="17"/>
      <c r="F15" s="17"/>
      <c r="G15" s="1">
        <f t="shared" si="0"/>
        <v>-23</v>
      </c>
      <c r="H15" s="16">
        <f t="shared" si="1"/>
        <v>-7268</v>
      </c>
    </row>
    <row r="16" spans="1:8">
      <c r="A16" s="28" t="s">
        <v>34</v>
      </c>
      <c r="B16" s="16">
        <v>357.08</v>
      </c>
      <c r="C16" s="17">
        <v>43161</v>
      </c>
      <c r="D16" s="17">
        <v>43158</v>
      </c>
      <c r="E16" s="17"/>
      <c r="F16" s="17"/>
      <c r="G16" s="1">
        <f t="shared" si="0"/>
        <v>-3</v>
      </c>
      <c r="H16" s="16">
        <f t="shared" si="1"/>
        <v>-1071.24</v>
      </c>
    </row>
    <row r="17" spans="1:8">
      <c r="A17" s="28" t="s">
        <v>35</v>
      </c>
      <c r="B17" s="16">
        <v>309.08999999999997</v>
      </c>
      <c r="C17" s="17">
        <v>42663</v>
      </c>
      <c r="D17" s="17">
        <v>43187</v>
      </c>
      <c r="E17" s="17"/>
      <c r="F17" s="17"/>
      <c r="G17" s="1">
        <f t="shared" si="0"/>
        <v>524</v>
      </c>
      <c r="H17" s="16">
        <f t="shared" si="1"/>
        <v>161963.15999999997</v>
      </c>
    </row>
    <row r="18" spans="1:8">
      <c r="A18" s="28" t="s">
        <v>36</v>
      </c>
      <c r="B18" s="16">
        <v>173.98</v>
      </c>
      <c r="C18" s="17">
        <v>43210</v>
      </c>
      <c r="D18" s="17">
        <v>43187</v>
      </c>
      <c r="E18" s="17"/>
      <c r="F18" s="17"/>
      <c r="G18" s="1">
        <f t="shared" si="0"/>
        <v>-23</v>
      </c>
      <c r="H18" s="16">
        <f t="shared" si="1"/>
        <v>-4001.54</v>
      </c>
    </row>
    <row r="19" spans="1:8">
      <c r="A19" s="28" t="s">
        <v>37</v>
      </c>
      <c r="B19" s="16">
        <v>349.39</v>
      </c>
      <c r="C19" s="17">
        <v>43181</v>
      </c>
      <c r="D19" s="17">
        <v>43187</v>
      </c>
      <c r="E19" s="17"/>
      <c r="F19" s="17"/>
      <c r="G19" s="1">
        <f t="shared" si="0"/>
        <v>6</v>
      </c>
      <c r="H19" s="16">
        <f t="shared" si="1"/>
        <v>2096.34</v>
      </c>
    </row>
    <row r="20" spans="1:8">
      <c r="A20" s="28" t="s">
        <v>38</v>
      </c>
      <c r="B20" s="16">
        <v>16415</v>
      </c>
      <c r="C20" s="17">
        <v>43210</v>
      </c>
      <c r="D20" s="17">
        <v>43187</v>
      </c>
      <c r="E20" s="17"/>
      <c r="F20" s="17"/>
      <c r="G20" s="1">
        <f t="shared" si="0"/>
        <v>-23</v>
      </c>
      <c r="H20" s="16">
        <f t="shared" si="1"/>
        <v>-377545</v>
      </c>
    </row>
    <row r="21" spans="1:8">
      <c r="A21" s="28" t="s">
        <v>39</v>
      </c>
      <c r="B21" s="16">
        <v>3600</v>
      </c>
      <c r="C21" s="17">
        <v>43188</v>
      </c>
      <c r="D21" s="17">
        <v>43187</v>
      </c>
      <c r="E21" s="17"/>
      <c r="F21" s="17"/>
      <c r="G21" s="1">
        <f t="shared" si="0"/>
        <v>-1</v>
      </c>
      <c r="H21" s="16">
        <f t="shared" si="1"/>
        <v>-3600</v>
      </c>
    </row>
    <row r="22" spans="1:8">
      <c r="A22" s="28" t="s">
        <v>40</v>
      </c>
      <c r="B22" s="16">
        <v>536.36</v>
      </c>
      <c r="C22" s="17">
        <v>43195</v>
      </c>
      <c r="D22" s="17">
        <v>43187</v>
      </c>
      <c r="E22" s="17"/>
      <c r="F22" s="17"/>
      <c r="G22" s="1">
        <f t="shared" si="0"/>
        <v>-8</v>
      </c>
      <c r="H22" s="16">
        <f t="shared" si="1"/>
        <v>-4290.88</v>
      </c>
    </row>
    <row r="23" spans="1:8">
      <c r="A23" s="28" t="s">
        <v>41</v>
      </c>
      <c r="B23" s="16">
        <v>327.27</v>
      </c>
      <c r="C23" s="17">
        <v>43206</v>
      </c>
      <c r="D23" s="17">
        <v>43187</v>
      </c>
      <c r="E23" s="17"/>
      <c r="F23" s="17"/>
      <c r="G23" s="1">
        <f t="shared" si="0"/>
        <v>-19</v>
      </c>
      <c r="H23" s="16">
        <f t="shared" si="1"/>
        <v>-6218.1299999999992</v>
      </c>
    </row>
    <row r="24" spans="1:8">
      <c r="A24" s="28" t="s">
        <v>42</v>
      </c>
      <c r="B24" s="16">
        <v>2894.4</v>
      </c>
      <c r="C24" s="17">
        <v>43206</v>
      </c>
      <c r="D24" s="17">
        <v>43187</v>
      </c>
      <c r="E24" s="17"/>
      <c r="F24" s="17"/>
      <c r="G24" s="1">
        <f t="shared" si="0"/>
        <v>-19</v>
      </c>
      <c r="H24" s="16">
        <f t="shared" si="1"/>
        <v>-54993.599999999999</v>
      </c>
    </row>
    <row r="25" spans="1:8">
      <c r="A25" s="28" t="s">
        <v>43</v>
      </c>
      <c r="B25" s="16">
        <v>80</v>
      </c>
      <c r="C25" s="17">
        <v>43210</v>
      </c>
      <c r="D25" s="17">
        <v>43187</v>
      </c>
      <c r="E25" s="17"/>
      <c r="F25" s="17"/>
      <c r="G25" s="1">
        <f t="shared" si="0"/>
        <v>-23</v>
      </c>
      <c r="H25" s="16">
        <f t="shared" si="1"/>
        <v>-1840</v>
      </c>
    </row>
    <row r="26" spans="1:8">
      <c r="A26" s="28" t="s">
        <v>44</v>
      </c>
      <c r="B26" s="16">
        <v>159.16999999999999</v>
      </c>
      <c r="C26" s="17">
        <v>43210</v>
      </c>
      <c r="D26" s="17">
        <v>43187</v>
      </c>
      <c r="E26" s="17"/>
      <c r="F26" s="17"/>
      <c r="G26" s="1">
        <f t="shared" si="0"/>
        <v>-23</v>
      </c>
      <c r="H26" s="16">
        <f t="shared" si="1"/>
        <v>-3660.91</v>
      </c>
    </row>
    <row r="27" spans="1:8">
      <c r="A27" s="28" t="s">
        <v>45</v>
      </c>
      <c r="B27" s="16">
        <v>28.87</v>
      </c>
      <c r="C27" s="17">
        <v>43210</v>
      </c>
      <c r="D27" s="17">
        <v>43187</v>
      </c>
      <c r="E27" s="17"/>
      <c r="F27" s="17"/>
      <c r="G27" s="1">
        <f t="shared" si="0"/>
        <v>-23</v>
      </c>
      <c r="H27" s="16">
        <f t="shared" si="1"/>
        <v>-664.01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25776</v>
      </c>
      <c r="C1">
        <f>COUNTA(A4:A203)</f>
        <v>2</v>
      </c>
      <c r="G1" s="20">
        <f>IF(B1&lt;&gt;0,H1/B1,0)</f>
        <v>-30</v>
      </c>
      <c r="H1" s="19">
        <f>SUM(H4:H195)</f>
        <v>-773280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46</v>
      </c>
      <c r="B4" s="16">
        <v>16415</v>
      </c>
      <c r="C4" s="17">
        <v>43237</v>
      </c>
      <c r="D4" s="17">
        <v>43207</v>
      </c>
      <c r="E4" s="17"/>
      <c r="F4" s="17"/>
      <c r="G4" s="1">
        <f>D4-C4-(F4-E4)</f>
        <v>-30</v>
      </c>
      <c r="H4" s="16">
        <f>B4*G4</f>
        <v>-492450</v>
      </c>
    </row>
    <row r="5" spans="1:8">
      <c r="A5" s="28" t="s">
        <v>47</v>
      </c>
      <c r="B5" s="16">
        <v>9361</v>
      </c>
      <c r="C5" s="17">
        <v>43252</v>
      </c>
      <c r="D5" s="17">
        <v>43222</v>
      </c>
      <c r="E5" s="17"/>
      <c r="F5" s="17"/>
      <c r="G5" s="1">
        <f t="shared" ref="G5:G68" si="0">D5-C5-(F5-E5)</f>
        <v>-30</v>
      </c>
      <c r="H5" s="16">
        <f t="shared" ref="H5:H68" si="1">B5*G5</f>
        <v>-280830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21553.3</v>
      </c>
      <c r="C1">
        <f>COUNTA(A4:A203)</f>
        <v>35</v>
      </c>
      <c r="G1" s="20">
        <f>IF(B1&lt;&gt;0,H1/B1,0)</f>
        <v>-4524.1102875197766</v>
      </c>
      <c r="H1" s="19">
        <f>SUM(H4:H195)</f>
        <v>-97509506.260000005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48</v>
      </c>
      <c r="B4" s="16">
        <v>104</v>
      </c>
      <c r="C4" s="17">
        <v>43269</v>
      </c>
      <c r="D4" s="17">
        <v>43297</v>
      </c>
      <c r="E4" s="17"/>
      <c r="F4" s="17"/>
      <c r="G4" s="1">
        <f>D4-C4-(F4-E4)</f>
        <v>28</v>
      </c>
      <c r="H4" s="16">
        <f>B4*G4</f>
        <v>2912</v>
      </c>
    </row>
    <row r="5" spans="1:8">
      <c r="A5" s="28" t="s">
        <v>49</v>
      </c>
      <c r="B5" s="16">
        <v>1250</v>
      </c>
      <c r="C5" s="17">
        <v>43195</v>
      </c>
      <c r="D5" s="17">
        <v>43297</v>
      </c>
      <c r="E5" s="17"/>
      <c r="F5" s="17"/>
      <c r="G5" s="1">
        <f t="shared" ref="G5:G68" si="0">D5-C5-(F5-E5)</f>
        <v>102</v>
      </c>
      <c r="H5" s="16">
        <f t="shared" ref="H5:H68" si="1">B5*G5</f>
        <v>127500</v>
      </c>
    </row>
    <row r="6" spans="1:8">
      <c r="A6" s="28" t="s">
        <v>50</v>
      </c>
      <c r="B6" s="16">
        <v>322.39999999999998</v>
      </c>
      <c r="C6" s="17">
        <v>43269</v>
      </c>
      <c r="D6" s="17">
        <v>43297</v>
      </c>
      <c r="E6" s="17"/>
      <c r="F6" s="17"/>
      <c r="G6" s="1">
        <f t="shared" si="0"/>
        <v>28</v>
      </c>
      <c r="H6" s="16">
        <f t="shared" si="1"/>
        <v>9027.1999999999989</v>
      </c>
    </row>
    <row r="7" spans="1:8">
      <c r="A7" s="28" t="s">
        <v>51</v>
      </c>
      <c r="B7" s="16">
        <v>85</v>
      </c>
      <c r="C7" s="17">
        <v>43269</v>
      </c>
      <c r="D7" s="17">
        <v>43297</v>
      </c>
      <c r="E7" s="17"/>
      <c r="F7" s="17"/>
      <c r="G7" s="1">
        <f t="shared" si="0"/>
        <v>28</v>
      </c>
      <c r="H7" s="16">
        <f t="shared" si="1"/>
        <v>2380</v>
      </c>
    </row>
    <row r="8" spans="1:8">
      <c r="A8" s="28" t="s">
        <v>52</v>
      </c>
      <c r="B8" s="16">
        <v>138.99</v>
      </c>
      <c r="C8" s="17">
        <v>43269</v>
      </c>
      <c r="D8" s="17">
        <v>43297</v>
      </c>
      <c r="E8" s="17"/>
      <c r="F8" s="17"/>
      <c r="G8" s="1">
        <f t="shared" si="0"/>
        <v>28</v>
      </c>
      <c r="H8" s="16">
        <f t="shared" si="1"/>
        <v>3891.7200000000003</v>
      </c>
    </row>
    <row r="9" spans="1:8">
      <c r="A9" s="28" t="s">
        <v>53</v>
      </c>
      <c r="B9" s="16">
        <v>66.900000000000006</v>
      </c>
      <c r="C9" s="17">
        <v>43269</v>
      </c>
      <c r="D9" s="17">
        <v>43297</v>
      </c>
      <c r="E9" s="17"/>
      <c r="F9" s="17"/>
      <c r="G9" s="1">
        <f t="shared" si="0"/>
        <v>28</v>
      </c>
      <c r="H9" s="16">
        <f t="shared" si="1"/>
        <v>1873.2000000000003</v>
      </c>
    </row>
    <row r="10" spans="1:8">
      <c r="A10" s="28" t="s">
        <v>54</v>
      </c>
      <c r="B10" s="16">
        <v>378</v>
      </c>
      <c r="C10" s="17">
        <v>43288</v>
      </c>
      <c r="D10" s="17">
        <v>43297</v>
      </c>
      <c r="E10" s="17"/>
      <c r="F10" s="17"/>
      <c r="G10" s="1">
        <f t="shared" si="0"/>
        <v>9</v>
      </c>
      <c r="H10" s="16">
        <f t="shared" si="1"/>
        <v>3402</v>
      </c>
    </row>
    <row r="11" spans="1:8">
      <c r="A11" s="28" t="s">
        <v>55</v>
      </c>
      <c r="B11" s="16">
        <v>140</v>
      </c>
      <c r="C11" s="17">
        <v>43304</v>
      </c>
      <c r="D11" s="17">
        <v>43297</v>
      </c>
      <c r="E11" s="17"/>
      <c r="F11" s="17"/>
      <c r="G11" s="1">
        <f t="shared" si="0"/>
        <v>-7</v>
      </c>
      <c r="H11" s="16">
        <f t="shared" si="1"/>
        <v>-980</v>
      </c>
    </row>
    <row r="12" spans="1:8">
      <c r="A12" s="28" t="s">
        <v>56</v>
      </c>
      <c r="B12" s="16">
        <v>40.32</v>
      </c>
      <c r="C12" s="17">
        <v>43265</v>
      </c>
      <c r="D12" s="17">
        <v>43297</v>
      </c>
      <c r="E12" s="17"/>
      <c r="F12" s="17"/>
      <c r="G12" s="1">
        <f t="shared" si="0"/>
        <v>32</v>
      </c>
      <c r="H12" s="16">
        <f t="shared" si="1"/>
        <v>1290.24</v>
      </c>
    </row>
    <row r="13" spans="1:8">
      <c r="A13" s="28" t="s">
        <v>57</v>
      </c>
      <c r="B13" s="16">
        <v>818.18</v>
      </c>
      <c r="C13" s="17">
        <v>43231</v>
      </c>
      <c r="D13" s="17">
        <v>43297</v>
      </c>
      <c r="E13" s="17"/>
      <c r="F13" s="17"/>
      <c r="G13" s="1">
        <f t="shared" si="0"/>
        <v>66</v>
      </c>
      <c r="H13" s="16">
        <f t="shared" si="1"/>
        <v>53999.88</v>
      </c>
    </row>
    <row r="14" spans="1:8">
      <c r="A14" s="28" t="s">
        <v>58</v>
      </c>
      <c r="B14" s="16">
        <v>32.799999999999997</v>
      </c>
      <c r="C14" s="17">
        <v>43264</v>
      </c>
      <c r="D14" s="17">
        <v>43297</v>
      </c>
      <c r="E14" s="17"/>
      <c r="F14" s="17"/>
      <c r="G14" s="1">
        <f t="shared" si="0"/>
        <v>33</v>
      </c>
      <c r="H14" s="16">
        <f t="shared" si="1"/>
        <v>1082.3999999999999</v>
      </c>
    </row>
    <row r="15" spans="1:8">
      <c r="A15" s="28" t="s">
        <v>59</v>
      </c>
      <c r="B15" s="16">
        <v>60</v>
      </c>
      <c r="C15" s="17">
        <v>43272</v>
      </c>
      <c r="D15" s="17">
        <v>43297</v>
      </c>
      <c r="E15" s="17"/>
      <c r="F15" s="17"/>
      <c r="G15" s="1">
        <f t="shared" si="0"/>
        <v>25</v>
      </c>
      <c r="H15" s="16">
        <f t="shared" si="1"/>
        <v>1500</v>
      </c>
    </row>
    <row r="16" spans="1:8">
      <c r="A16" s="28" t="s">
        <v>60</v>
      </c>
      <c r="B16" s="16">
        <v>326</v>
      </c>
      <c r="C16" s="17">
        <v>43274</v>
      </c>
      <c r="D16" s="17">
        <v>43297</v>
      </c>
      <c r="E16" s="17"/>
      <c r="F16" s="17"/>
      <c r="G16" s="1">
        <f t="shared" si="0"/>
        <v>23</v>
      </c>
      <c r="H16" s="16">
        <f t="shared" si="1"/>
        <v>7498</v>
      </c>
    </row>
    <row r="17" spans="1:8">
      <c r="A17" s="28" t="s">
        <v>61</v>
      </c>
      <c r="B17" s="16">
        <v>70.97</v>
      </c>
      <c r="C17" s="17">
        <v>43237</v>
      </c>
      <c r="D17" s="17">
        <v>43297</v>
      </c>
      <c r="E17" s="17"/>
      <c r="F17" s="17"/>
      <c r="G17" s="1">
        <f t="shared" si="0"/>
        <v>60</v>
      </c>
      <c r="H17" s="16">
        <f t="shared" si="1"/>
        <v>4258.2</v>
      </c>
    </row>
    <row r="18" spans="1:8">
      <c r="A18" s="28" t="s">
        <v>62</v>
      </c>
      <c r="B18" s="16">
        <v>1292</v>
      </c>
      <c r="C18" s="17">
        <v>43299</v>
      </c>
      <c r="D18" s="17">
        <v>43297</v>
      </c>
      <c r="E18" s="17"/>
      <c r="F18" s="17"/>
      <c r="G18" s="1">
        <f t="shared" si="0"/>
        <v>-2</v>
      </c>
      <c r="H18" s="16">
        <f t="shared" si="1"/>
        <v>-2584</v>
      </c>
    </row>
    <row r="19" spans="1:8">
      <c r="A19" s="28" t="s">
        <v>63</v>
      </c>
      <c r="B19" s="16">
        <v>574.67999999999995</v>
      </c>
      <c r="C19" s="17">
        <v>43282</v>
      </c>
      <c r="D19" s="17">
        <v>43297</v>
      </c>
      <c r="E19" s="17"/>
      <c r="F19" s="17"/>
      <c r="G19" s="1">
        <f t="shared" si="0"/>
        <v>15</v>
      </c>
      <c r="H19" s="16">
        <f t="shared" si="1"/>
        <v>8620.1999999999989</v>
      </c>
    </row>
    <row r="20" spans="1:8">
      <c r="A20" s="28" t="s">
        <v>64</v>
      </c>
      <c r="B20" s="16">
        <v>89.59</v>
      </c>
      <c r="C20" s="17">
        <v>1139126</v>
      </c>
      <c r="D20" s="17">
        <v>43297</v>
      </c>
      <c r="E20" s="17"/>
      <c r="F20" s="17"/>
      <c r="G20" s="1">
        <f t="shared" si="0"/>
        <v>-1095829</v>
      </c>
      <c r="H20" s="16">
        <f t="shared" si="1"/>
        <v>-98175320.109999999</v>
      </c>
    </row>
    <row r="21" spans="1:8">
      <c r="A21" s="28" t="s">
        <v>65</v>
      </c>
      <c r="B21" s="16">
        <v>429.98</v>
      </c>
      <c r="C21" s="17">
        <v>43311</v>
      </c>
      <c r="D21" s="17">
        <v>43340</v>
      </c>
      <c r="E21" s="17"/>
      <c r="F21" s="17"/>
      <c r="G21" s="1">
        <f t="shared" si="0"/>
        <v>29</v>
      </c>
      <c r="H21" s="16">
        <f t="shared" si="1"/>
        <v>12469.42</v>
      </c>
    </row>
    <row r="22" spans="1:8">
      <c r="A22" s="28" t="s">
        <v>66</v>
      </c>
      <c r="B22" s="16">
        <v>787.3</v>
      </c>
      <c r="C22" s="17">
        <v>43338</v>
      </c>
      <c r="D22" s="17">
        <v>43340</v>
      </c>
      <c r="E22" s="17"/>
      <c r="F22" s="17"/>
      <c r="G22" s="1">
        <f t="shared" si="0"/>
        <v>2</v>
      </c>
      <c r="H22" s="16">
        <f t="shared" si="1"/>
        <v>1574.6</v>
      </c>
    </row>
    <row r="23" spans="1:8">
      <c r="A23" s="28" t="s">
        <v>67</v>
      </c>
      <c r="B23" s="16">
        <v>293.5</v>
      </c>
      <c r="C23" s="17">
        <v>43328</v>
      </c>
      <c r="D23" s="17">
        <v>43340</v>
      </c>
      <c r="E23" s="17"/>
      <c r="F23" s="17"/>
      <c r="G23" s="1">
        <f t="shared" si="0"/>
        <v>12</v>
      </c>
      <c r="H23" s="16">
        <f t="shared" si="1"/>
        <v>3522</v>
      </c>
    </row>
    <row r="24" spans="1:8">
      <c r="A24" s="28" t="s">
        <v>68</v>
      </c>
      <c r="B24" s="16">
        <v>226.8</v>
      </c>
      <c r="C24" s="17">
        <v>43328</v>
      </c>
      <c r="D24" s="17">
        <v>43340</v>
      </c>
      <c r="E24" s="17"/>
      <c r="F24" s="17"/>
      <c r="G24" s="1">
        <f t="shared" si="0"/>
        <v>12</v>
      </c>
      <c r="H24" s="16">
        <f t="shared" si="1"/>
        <v>2721.6000000000004</v>
      </c>
    </row>
    <row r="25" spans="1:8">
      <c r="A25" s="28" t="s">
        <v>69</v>
      </c>
      <c r="B25" s="16">
        <v>322.39999999999998</v>
      </c>
      <c r="C25" s="17">
        <v>43338</v>
      </c>
      <c r="D25" s="17">
        <v>43340</v>
      </c>
      <c r="E25" s="17"/>
      <c r="F25" s="17"/>
      <c r="G25" s="1">
        <f t="shared" si="0"/>
        <v>2</v>
      </c>
      <c r="H25" s="16">
        <f t="shared" si="1"/>
        <v>644.79999999999995</v>
      </c>
    </row>
    <row r="26" spans="1:8">
      <c r="A26" s="28" t="s">
        <v>70</v>
      </c>
      <c r="B26" s="16">
        <v>80</v>
      </c>
      <c r="C26" s="17">
        <v>43338</v>
      </c>
      <c r="D26" s="17">
        <v>43340</v>
      </c>
      <c r="E26" s="17"/>
      <c r="F26" s="17"/>
      <c r="G26" s="1">
        <f t="shared" si="0"/>
        <v>2</v>
      </c>
      <c r="H26" s="16">
        <f t="shared" si="1"/>
        <v>160</v>
      </c>
    </row>
    <row r="27" spans="1:8">
      <c r="A27" s="28" t="s">
        <v>71</v>
      </c>
      <c r="B27" s="16">
        <v>783</v>
      </c>
      <c r="C27" s="17">
        <v>43328</v>
      </c>
      <c r="D27" s="17">
        <v>43341</v>
      </c>
      <c r="E27" s="17"/>
      <c r="F27" s="17"/>
      <c r="G27" s="1">
        <f t="shared" si="0"/>
        <v>13</v>
      </c>
      <c r="H27" s="16">
        <f t="shared" si="1"/>
        <v>10179</v>
      </c>
    </row>
    <row r="28" spans="1:8">
      <c r="A28" s="28" t="s">
        <v>72</v>
      </c>
      <c r="B28" s="16">
        <v>4949</v>
      </c>
      <c r="C28" s="17">
        <v>43350</v>
      </c>
      <c r="D28" s="17">
        <v>43341</v>
      </c>
      <c r="E28" s="17"/>
      <c r="F28" s="17"/>
      <c r="G28" s="1">
        <f t="shared" si="0"/>
        <v>-9</v>
      </c>
      <c r="H28" s="16">
        <f t="shared" si="1"/>
        <v>-44541</v>
      </c>
    </row>
    <row r="29" spans="1:8">
      <c r="A29" s="28" t="s">
        <v>73</v>
      </c>
      <c r="B29" s="16">
        <v>53.03</v>
      </c>
      <c r="C29" s="17">
        <v>43350</v>
      </c>
      <c r="D29" s="17">
        <v>43341</v>
      </c>
      <c r="E29" s="17"/>
      <c r="F29" s="17"/>
      <c r="G29" s="1">
        <f t="shared" si="0"/>
        <v>-9</v>
      </c>
      <c r="H29" s="16">
        <f t="shared" si="1"/>
        <v>-477.27</v>
      </c>
    </row>
    <row r="30" spans="1:8">
      <c r="A30" s="28" t="s">
        <v>74</v>
      </c>
      <c r="B30" s="16">
        <v>117.76</v>
      </c>
      <c r="C30" s="17">
        <v>43350</v>
      </c>
      <c r="D30" s="17">
        <v>43341</v>
      </c>
      <c r="E30" s="17"/>
      <c r="F30" s="17"/>
      <c r="G30" s="1">
        <f t="shared" si="0"/>
        <v>-9</v>
      </c>
      <c r="H30" s="16">
        <f t="shared" si="1"/>
        <v>-1059.8400000000001</v>
      </c>
    </row>
    <row r="31" spans="1:8">
      <c r="A31" s="28" t="s">
        <v>75</v>
      </c>
      <c r="B31" s="16">
        <v>60</v>
      </c>
      <c r="C31" s="17">
        <v>43328</v>
      </c>
      <c r="D31" s="17">
        <v>43343</v>
      </c>
      <c r="E31" s="17"/>
      <c r="F31" s="17"/>
      <c r="G31" s="1">
        <f t="shared" si="0"/>
        <v>15</v>
      </c>
      <c r="H31" s="16">
        <f t="shared" si="1"/>
        <v>900</v>
      </c>
    </row>
    <row r="32" spans="1:8">
      <c r="A32" s="28" t="s">
        <v>76</v>
      </c>
      <c r="B32" s="16">
        <v>2616</v>
      </c>
      <c r="C32" s="17">
        <v>43311</v>
      </c>
      <c r="D32" s="17">
        <v>43343</v>
      </c>
      <c r="E32" s="17"/>
      <c r="F32" s="17"/>
      <c r="G32" s="1">
        <f t="shared" si="0"/>
        <v>32</v>
      </c>
      <c r="H32" s="16">
        <f t="shared" si="1"/>
        <v>83712</v>
      </c>
    </row>
    <row r="33" spans="1:8">
      <c r="A33" s="28" t="s">
        <v>77</v>
      </c>
      <c r="B33" s="16">
        <v>130.69999999999999</v>
      </c>
      <c r="C33" s="17">
        <v>43338</v>
      </c>
      <c r="D33" s="17">
        <v>43343</v>
      </c>
      <c r="E33" s="17"/>
      <c r="F33" s="17"/>
      <c r="G33" s="1">
        <f t="shared" si="0"/>
        <v>5</v>
      </c>
      <c r="H33" s="16">
        <f t="shared" si="1"/>
        <v>653.5</v>
      </c>
    </row>
    <row r="34" spans="1:8">
      <c r="A34" s="28" t="s">
        <v>78</v>
      </c>
      <c r="B34" s="16">
        <v>540</v>
      </c>
      <c r="C34" s="17">
        <v>43338</v>
      </c>
      <c r="D34" s="17">
        <v>43343</v>
      </c>
      <c r="E34" s="17"/>
      <c r="F34" s="17"/>
      <c r="G34" s="1">
        <f t="shared" si="0"/>
        <v>5</v>
      </c>
      <c r="H34" s="16">
        <f t="shared" si="1"/>
        <v>2700</v>
      </c>
    </row>
    <row r="35" spans="1:8">
      <c r="A35" s="28" t="s">
        <v>79</v>
      </c>
      <c r="B35" s="16">
        <v>1308</v>
      </c>
      <c r="C35" s="17">
        <v>43252</v>
      </c>
      <c r="D35" s="17">
        <v>43343</v>
      </c>
      <c r="E35" s="17"/>
      <c r="F35" s="17"/>
      <c r="G35" s="1">
        <f t="shared" si="0"/>
        <v>91</v>
      </c>
      <c r="H35" s="16">
        <f t="shared" si="1"/>
        <v>119028</v>
      </c>
    </row>
    <row r="36" spans="1:8">
      <c r="A36" s="28" t="s">
        <v>80</v>
      </c>
      <c r="B36" s="16">
        <v>1308</v>
      </c>
      <c r="C36" s="17">
        <v>43252</v>
      </c>
      <c r="D36" s="17">
        <v>43343</v>
      </c>
      <c r="E36" s="17"/>
      <c r="F36" s="17"/>
      <c r="G36" s="1">
        <f t="shared" si="0"/>
        <v>91</v>
      </c>
      <c r="H36" s="16">
        <f t="shared" si="1"/>
        <v>119028</v>
      </c>
    </row>
    <row r="37" spans="1:8">
      <c r="A37" s="28" t="s">
        <v>81</v>
      </c>
      <c r="B37" s="16">
        <v>1308</v>
      </c>
      <c r="C37" s="17">
        <v>43252</v>
      </c>
      <c r="D37" s="17">
        <v>43343</v>
      </c>
      <c r="E37" s="17"/>
      <c r="F37" s="17"/>
      <c r="G37" s="1">
        <f t="shared" si="0"/>
        <v>91</v>
      </c>
      <c r="H37" s="16">
        <f t="shared" si="1"/>
        <v>119028</v>
      </c>
    </row>
    <row r="38" spans="1:8">
      <c r="A38" s="28" t="s">
        <v>82</v>
      </c>
      <c r="B38" s="16">
        <v>450</v>
      </c>
      <c r="C38" s="17">
        <v>43321</v>
      </c>
      <c r="D38" s="17">
        <v>43343</v>
      </c>
      <c r="E38" s="17"/>
      <c r="F38" s="17"/>
      <c r="G38" s="1">
        <f t="shared" si="0"/>
        <v>22</v>
      </c>
      <c r="H38" s="16">
        <f t="shared" si="1"/>
        <v>9900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6331.51</v>
      </c>
      <c r="C1">
        <f>COUNTA(A4:A203)</f>
        <v>23</v>
      </c>
      <c r="G1" s="20">
        <f>IF(B1&lt;&gt;0,H1/B1,0)</f>
        <v>-7.6820711015223839</v>
      </c>
      <c r="H1" s="19">
        <f>SUM(H4:H195)</f>
        <v>-48639.109999999993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83</v>
      </c>
      <c r="B4" s="16">
        <v>9.66</v>
      </c>
      <c r="C4" s="17">
        <v>43383</v>
      </c>
      <c r="D4" s="17">
        <v>43383</v>
      </c>
      <c r="E4" s="17"/>
      <c r="F4" s="17"/>
      <c r="G4" s="1">
        <f>D4-C4-(F4-E4)</f>
        <v>0</v>
      </c>
      <c r="H4" s="16">
        <f>B4*G4</f>
        <v>0</v>
      </c>
    </row>
    <row r="5" spans="1:8">
      <c r="A5" s="28" t="s">
        <v>84</v>
      </c>
      <c r="B5" s="16">
        <v>80</v>
      </c>
      <c r="C5" s="17">
        <v>43391</v>
      </c>
      <c r="D5" s="17">
        <v>43383</v>
      </c>
      <c r="E5" s="17"/>
      <c r="F5" s="17"/>
      <c r="G5" s="1">
        <f t="shared" ref="G5:G68" si="0">D5-C5-(F5-E5)</f>
        <v>-8</v>
      </c>
      <c r="H5" s="16">
        <f t="shared" ref="H5:H68" si="1">B5*G5</f>
        <v>-640</v>
      </c>
    </row>
    <row r="6" spans="1:8">
      <c r="A6" s="28" t="s">
        <v>85</v>
      </c>
      <c r="B6" s="16">
        <v>322.39999999999998</v>
      </c>
      <c r="C6" s="17">
        <v>43391</v>
      </c>
      <c r="D6" s="17">
        <v>43383</v>
      </c>
      <c r="E6" s="17"/>
      <c r="F6" s="17"/>
      <c r="G6" s="1">
        <f t="shared" si="0"/>
        <v>-8</v>
      </c>
      <c r="H6" s="16">
        <f t="shared" si="1"/>
        <v>-2579.1999999999998</v>
      </c>
    </row>
    <row r="7" spans="1:8">
      <c r="A7" s="28" t="s">
        <v>86</v>
      </c>
      <c r="B7" s="16">
        <v>60</v>
      </c>
      <c r="C7" s="17">
        <v>43402</v>
      </c>
      <c r="D7" s="17">
        <v>43383</v>
      </c>
      <c r="E7" s="17"/>
      <c r="F7" s="17"/>
      <c r="G7" s="1">
        <f t="shared" si="0"/>
        <v>-19</v>
      </c>
      <c r="H7" s="16">
        <f t="shared" si="1"/>
        <v>-1140</v>
      </c>
    </row>
    <row r="8" spans="1:8">
      <c r="A8" s="28" t="s">
        <v>87</v>
      </c>
      <c r="B8" s="16">
        <v>85.1</v>
      </c>
      <c r="C8" s="17">
        <v>43453</v>
      </c>
      <c r="D8" s="17">
        <v>43453</v>
      </c>
      <c r="E8" s="17"/>
      <c r="F8" s="17"/>
      <c r="G8" s="1">
        <f t="shared" si="0"/>
        <v>0</v>
      </c>
      <c r="H8" s="16">
        <f t="shared" si="1"/>
        <v>0</v>
      </c>
    </row>
    <row r="9" spans="1:8">
      <c r="A9" s="28" t="s">
        <v>88</v>
      </c>
      <c r="B9" s="16">
        <v>342.48</v>
      </c>
      <c r="C9" s="17">
        <v>43453</v>
      </c>
      <c r="D9" s="17">
        <v>43453</v>
      </c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 t="s">
        <v>89</v>
      </c>
      <c r="B10" s="16">
        <v>150</v>
      </c>
      <c r="C10" s="17">
        <v>43422</v>
      </c>
      <c r="D10" s="17">
        <v>43453</v>
      </c>
      <c r="E10" s="17"/>
      <c r="F10" s="17"/>
      <c r="G10" s="1">
        <f t="shared" si="0"/>
        <v>31</v>
      </c>
      <c r="H10" s="16">
        <f t="shared" si="1"/>
        <v>4650</v>
      </c>
    </row>
    <row r="11" spans="1:8">
      <c r="A11" s="28" t="s">
        <v>90</v>
      </c>
      <c r="B11" s="16">
        <v>126</v>
      </c>
      <c r="C11" s="17">
        <v>43430</v>
      </c>
      <c r="D11" s="17">
        <v>43453</v>
      </c>
      <c r="E11" s="17"/>
      <c r="F11" s="17"/>
      <c r="G11" s="1">
        <f t="shared" si="0"/>
        <v>23</v>
      </c>
      <c r="H11" s="16">
        <f t="shared" si="1"/>
        <v>2898</v>
      </c>
    </row>
    <row r="12" spans="1:8">
      <c r="A12" s="28" t="s">
        <v>91</v>
      </c>
      <c r="B12" s="16">
        <v>598.70000000000005</v>
      </c>
      <c r="C12" s="17">
        <v>43443</v>
      </c>
      <c r="D12" s="17">
        <v>43453</v>
      </c>
      <c r="E12" s="17"/>
      <c r="F12" s="17"/>
      <c r="G12" s="1">
        <f t="shared" si="0"/>
        <v>10</v>
      </c>
      <c r="H12" s="16">
        <f t="shared" si="1"/>
        <v>5987</v>
      </c>
    </row>
    <row r="13" spans="1:8">
      <c r="A13" s="28" t="s">
        <v>92</v>
      </c>
      <c r="B13" s="16">
        <v>561</v>
      </c>
      <c r="C13" s="17">
        <v>43463</v>
      </c>
      <c r="D13" s="17">
        <v>43453</v>
      </c>
      <c r="E13" s="17"/>
      <c r="F13" s="17"/>
      <c r="G13" s="1">
        <f t="shared" si="0"/>
        <v>-10</v>
      </c>
      <c r="H13" s="16">
        <f t="shared" si="1"/>
        <v>-5610</v>
      </c>
    </row>
    <row r="14" spans="1:8">
      <c r="A14" s="28" t="s">
        <v>93</v>
      </c>
      <c r="B14" s="16">
        <v>60.64</v>
      </c>
      <c r="C14" s="17">
        <v>43463</v>
      </c>
      <c r="D14" s="17">
        <v>43453</v>
      </c>
      <c r="E14" s="17"/>
      <c r="F14" s="17"/>
      <c r="G14" s="1">
        <f t="shared" si="0"/>
        <v>-10</v>
      </c>
      <c r="H14" s="16">
        <f t="shared" si="1"/>
        <v>-606.4</v>
      </c>
    </row>
    <row r="15" spans="1:8">
      <c r="A15" s="28" t="s">
        <v>94</v>
      </c>
      <c r="B15" s="16">
        <v>382</v>
      </c>
      <c r="C15" s="17">
        <v>43471</v>
      </c>
      <c r="D15" s="17">
        <v>43453</v>
      </c>
      <c r="E15" s="17"/>
      <c r="F15" s="17"/>
      <c r="G15" s="1">
        <f t="shared" si="0"/>
        <v>-18</v>
      </c>
      <c r="H15" s="16">
        <f t="shared" si="1"/>
        <v>-6876</v>
      </c>
    </row>
    <row r="16" spans="1:8">
      <c r="A16" s="28" t="s">
        <v>95</v>
      </c>
      <c r="B16" s="16">
        <v>15.52</v>
      </c>
      <c r="C16" s="17">
        <v>43440</v>
      </c>
      <c r="D16" s="17">
        <v>43453</v>
      </c>
      <c r="E16" s="17"/>
      <c r="F16" s="17"/>
      <c r="G16" s="1">
        <f t="shared" si="0"/>
        <v>13</v>
      </c>
      <c r="H16" s="16">
        <f t="shared" si="1"/>
        <v>201.76</v>
      </c>
    </row>
    <row r="17" spans="1:8">
      <c r="A17" s="28" t="s">
        <v>96</v>
      </c>
      <c r="B17" s="16">
        <v>470.1</v>
      </c>
      <c r="C17" s="17">
        <v>43456</v>
      </c>
      <c r="D17" s="17">
        <v>43453</v>
      </c>
      <c r="E17" s="17"/>
      <c r="F17" s="17"/>
      <c r="G17" s="1">
        <f t="shared" si="0"/>
        <v>-3</v>
      </c>
      <c r="H17" s="16">
        <f t="shared" si="1"/>
        <v>-1410.3000000000002</v>
      </c>
    </row>
    <row r="18" spans="1:8">
      <c r="A18" s="28" t="s">
        <v>97</v>
      </c>
      <c r="B18" s="16">
        <v>72.86</v>
      </c>
      <c r="C18" s="17">
        <v>43470</v>
      </c>
      <c r="D18" s="17">
        <v>43453</v>
      </c>
      <c r="E18" s="17"/>
      <c r="F18" s="17"/>
      <c r="G18" s="1">
        <f t="shared" si="0"/>
        <v>-17</v>
      </c>
      <c r="H18" s="16">
        <f t="shared" si="1"/>
        <v>-1238.6199999999999</v>
      </c>
    </row>
    <row r="19" spans="1:8">
      <c r="A19" s="28" t="s">
        <v>98</v>
      </c>
      <c r="B19" s="16">
        <v>205</v>
      </c>
      <c r="C19" s="17">
        <v>43449</v>
      </c>
      <c r="D19" s="17">
        <v>43453</v>
      </c>
      <c r="E19" s="17"/>
      <c r="F19" s="17"/>
      <c r="G19" s="1">
        <f t="shared" si="0"/>
        <v>4</v>
      </c>
      <c r="H19" s="16">
        <f t="shared" si="1"/>
        <v>820</v>
      </c>
    </row>
    <row r="20" spans="1:8">
      <c r="A20" s="28" t="s">
        <v>99</v>
      </c>
      <c r="B20" s="16">
        <v>316</v>
      </c>
      <c r="C20" s="17">
        <v>43460</v>
      </c>
      <c r="D20" s="17">
        <v>43453</v>
      </c>
      <c r="E20" s="17"/>
      <c r="F20" s="17"/>
      <c r="G20" s="1">
        <f t="shared" si="0"/>
        <v>-7</v>
      </c>
      <c r="H20" s="16">
        <f t="shared" si="1"/>
        <v>-2212</v>
      </c>
    </row>
    <row r="21" spans="1:8">
      <c r="A21" s="28" t="s">
        <v>100</v>
      </c>
      <c r="B21" s="16">
        <v>363.64</v>
      </c>
      <c r="C21" s="17">
        <v>43476</v>
      </c>
      <c r="D21" s="17">
        <v>43453</v>
      </c>
      <c r="E21" s="17"/>
      <c r="F21" s="17"/>
      <c r="G21" s="1">
        <f t="shared" si="0"/>
        <v>-23</v>
      </c>
      <c r="H21" s="16">
        <f t="shared" si="1"/>
        <v>-8363.7199999999993</v>
      </c>
    </row>
    <row r="22" spans="1:8">
      <c r="A22" s="28" t="s">
        <v>101</v>
      </c>
      <c r="B22" s="16">
        <v>204.92</v>
      </c>
      <c r="C22" s="17">
        <v>43460</v>
      </c>
      <c r="D22" s="17">
        <v>43453</v>
      </c>
      <c r="E22" s="17"/>
      <c r="F22" s="17"/>
      <c r="G22" s="1">
        <f t="shared" si="0"/>
        <v>-7</v>
      </c>
      <c r="H22" s="16">
        <f t="shared" si="1"/>
        <v>-1434.4399999999998</v>
      </c>
    </row>
    <row r="23" spans="1:8">
      <c r="A23" s="28" t="s">
        <v>102</v>
      </c>
      <c r="B23" s="16">
        <v>499.09</v>
      </c>
      <c r="C23" s="17">
        <v>43464</v>
      </c>
      <c r="D23" s="17">
        <v>43453</v>
      </c>
      <c r="E23" s="17"/>
      <c r="F23" s="17"/>
      <c r="G23" s="1">
        <f t="shared" si="0"/>
        <v>-11</v>
      </c>
      <c r="H23" s="16">
        <f t="shared" si="1"/>
        <v>-5489.99</v>
      </c>
    </row>
    <row r="24" spans="1:8">
      <c r="A24" s="28" t="s">
        <v>103</v>
      </c>
      <c r="B24" s="16">
        <v>1000</v>
      </c>
      <c r="C24" s="17">
        <v>43471</v>
      </c>
      <c r="D24" s="17">
        <v>43453</v>
      </c>
      <c r="E24" s="17"/>
      <c r="F24" s="17"/>
      <c r="G24" s="1">
        <f t="shared" si="0"/>
        <v>-18</v>
      </c>
      <c r="H24" s="16">
        <f t="shared" si="1"/>
        <v>-18000</v>
      </c>
    </row>
    <row r="25" spans="1:8">
      <c r="A25" s="28" t="s">
        <v>104</v>
      </c>
      <c r="B25" s="16">
        <v>336.4</v>
      </c>
      <c r="C25" s="17">
        <v>43471</v>
      </c>
      <c r="D25" s="17">
        <v>43453</v>
      </c>
      <c r="E25" s="17"/>
      <c r="F25" s="17"/>
      <c r="G25" s="1">
        <f t="shared" si="0"/>
        <v>-18</v>
      </c>
      <c r="H25" s="16">
        <f t="shared" si="1"/>
        <v>-6055.2</v>
      </c>
    </row>
    <row r="26" spans="1:8">
      <c r="A26" s="28" t="s">
        <v>105</v>
      </c>
      <c r="B26" s="16">
        <v>70</v>
      </c>
      <c r="C26" s="17">
        <v>43475</v>
      </c>
      <c r="D26" s="17">
        <v>43453</v>
      </c>
      <c r="E26" s="17"/>
      <c r="F26" s="17"/>
      <c r="G26" s="1">
        <f t="shared" si="0"/>
        <v>-22</v>
      </c>
      <c r="H26" s="16">
        <f t="shared" si="1"/>
        <v>-1540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2020-06-08T08:04:57Z</dcterms:modified>
</cp:coreProperties>
</file>